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cf2d5d8c7614a6/Desktop/Bezirk Köln/Bezirkstage/Bezirkstag 2025/"/>
    </mc:Choice>
  </mc:AlternateContent>
  <xr:revisionPtr revIDLastSave="1" documentId="8_{E419B92B-C672-46A9-916F-BB5B233FE1BC}" xr6:coauthVersionLast="47" xr6:coauthVersionMax="47" xr10:uidLastSave="{4C40E3A3-9E3E-4A70-857D-368760B35708}"/>
  <bookViews>
    <workbookView xWindow="-120" yWindow="-120" windowWidth="29040" windowHeight="15840" xr2:uid="{864D8072-C846-4AA5-B4D9-D1EF5A2391ED}"/>
  </bookViews>
  <sheets>
    <sheet name="Abschluss 2023" sheetId="8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</sheets>
  <definedNames>
    <definedName name="_xlnm.Print_Area" localSheetId="0">'Abschluss 2023'!$A$3:$H$68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8" l="1"/>
  <c r="H51" i="8"/>
  <c r="H46" i="8"/>
  <c r="F42" i="8"/>
  <c r="H38" i="8" s="1"/>
  <c r="D35" i="8"/>
  <c r="H19" i="8"/>
  <c r="F15" i="8"/>
  <c r="H12" i="8" s="1"/>
  <c r="D5" i="8"/>
  <c r="D8" i="8" l="1"/>
  <c r="H35" i="8"/>
  <c r="D6" i="8" s="1"/>
  <c r="H68" i="8"/>
  <c r="D7" i="8" s="1"/>
  <c r="D68" i="8"/>
  <c r="H8" i="8" l="1"/>
</calcChain>
</file>

<file path=xl/sharedStrings.xml><?xml version="1.0" encoding="utf-8"?>
<sst xmlns="http://schemas.openxmlformats.org/spreadsheetml/2006/main" count="58" uniqueCount="48">
  <si>
    <t>Einnahmen</t>
  </si>
  <si>
    <t>Summe Einnahmen</t>
  </si>
  <si>
    <t>Ausgaben</t>
  </si>
  <si>
    <t>Summe Ausgaben</t>
  </si>
  <si>
    <t>Teilnehmerbeiträge Stützpunkttraining Jugend</t>
  </si>
  <si>
    <t>Ist</t>
  </si>
  <si>
    <t>Reisekosten und Spesen</t>
  </si>
  <si>
    <t>Plan</t>
  </si>
  <si>
    <t>Beiträge von Vereinen</t>
  </si>
  <si>
    <t xml:space="preserve">Startgelder </t>
  </si>
  <si>
    <t>Ordnungsstrafen</t>
  </si>
  <si>
    <t>Etatzuwendung WTTV</t>
  </si>
  <si>
    <t>plus</t>
  </si>
  <si>
    <t>minus</t>
  </si>
  <si>
    <t>Jahresergebnis:</t>
  </si>
  <si>
    <t>Einnahmen (in €)</t>
  </si>
  <si>
    <t>Ausgaben (in €)</t>
  </si>
  <si>
    <t>Kassenstand 01.01.2024</t>
  </si>
  <si>
    <t>Allgemeiner Vereinsbeitrag</t>
  </si>
  <si>
    <t>Mannschaftsmeldebeiträge</t>
  </si>
  <si>
    <t>Bezirksmeisterschaften 2023</t>
  </si>
  <si>
    <t>Sichtungsturniere Nachwuchs</t>
  </si>
  <si>
    <t>Westdeutsche Seniroenmeisterschaften</t>
  </si>
  <si>
    <t>Teilnehmerbeiträge Lehrgänge Jugend</t>
  </si>
  <si>
    <t>Turnierabgaben (Anteil Bezirk)</t>
  </si>
  <si>
    <t>Sonstige Einnahmen (Irrläufer, Überzahlungen)</t>
  </si>
  <si>
    <t>Kassenstand 31.12.2024</t>
  </si>
  <si>
    <t>Westdeutscher Tischtennis-Verband e. V. Bezirk Köln - Kassenabschluss 2024</t>
  </si>
  <si>
    <t>Zusatzversicherung Kfz-Haftpflicht</t>
  </si>
  <si>
    <t xml:space="preserve">Allgemeine Vorstandsarbeit </t>
  </si>
  <si>
    <t>Ehrenamtspauschale Vorstand Finanzen</t>
  </si>
  <si>
    <t>Bezirkseinzelmeisterschaften 2023</t>
  </si>
  <si>
    <t>Bezirkseinzelmeisterschaften 2024</t>
  </si>
  <si>
    <t>Ehrenamtspauschale Spielleiter</t>
  </si>
  <si>
    <t>Jugendspielbetrieb und -arbeit</t>
  </si>
  <si>
    <t>Bezirksmannschaftsmeisterschaften 2024</t>
  </si>
  <si>
    <t>Erwachsenen/Senioren/Seniorinnen Spielbetrieb</t>
  </si>
  <si>
    <t>Teilnahme WTTV Meisterschaften 2024</t>
  </si>
  <si>
    <t>Ranglistenwettbewerbe (Materialgestellung Vereine, Turnierleitung, Pokale)</t>
  </si>
  <si>
    <t>Trainingsmaßnahmen (Trainerhonorare, Materialgestellung Vereine, Bälle)</t>
  </si>
  <si>
    <t>Sportentwicklung</t>
  </si>
  <si>
    <t>Bezirksentscheid Mini-Meisterschaften</t>
  </si>
  <si>
    <t>davon</t>
  </si>
  <si>
    <t>Büromaterial und -geräte</t>
  </si>
  <si>
    <t>Repräsentationskosten und Bewirtung</t>
  </si>
  <si>
    <t>Kontoführungsgebühren Kreisparkasse Köln</t>
  </si>
  <si>
    <t>Sonstige Ausgaben (Rückzahlung Irrläufer und Überzahlungen)</t>
  </si>
  <si>
    <t>Girls-Day/Sichtungsturnier Nachwuchs (Trainerhonorare, Materialgestellung Vereine, Turnierleitung)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</si>
</sst>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" fontId="2" fillId="0" borderId="0" xfId="1" applyNumberFormat="1" applyFont="1" applyAlignment="1">
      <alignment horizontal="center"/>
    </xf>
    <xf numFmtId="4" fontId="3" fillId="0" borderId="0" xfId="1" applyNumberFormat="1" applyFont="1"/>
    <xf numFmtId="4" fontId="3" fillId="0" borderId="6" xfId="1" applyNumberFormat="1" applyFont="1" applyBorder="1"/>
    <xf numFmtId="4" fontId="3" fillId="0" borderId="6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3" xfId="1" applyNumberFormat="1" applyFont="1" applyBorder="1"/>
    <xf numFmtId="4" fontId="3" fillId="0" borderId="0" xfId="1" applyNumberFormat="1" applyFont="1" applyAlignment="1">
      <alignment horizontal="left"/>
    </xf>
    <xf numFmtId="4" fontId="3" fillId="0" borderId="3" xfId="1" applyNumberFormat="1" applyFont="1" applyBorder="1" applyAlignment="1">
      <alignment horizontal="left"/>
    </xf>
    <xf numFmtId="4" fontId="4" fillId="0" borderId="3" xfId="1" applyNumberFormat="1" applyFont="1" applyBorder="1"/>
    <xf numFmtId="4" fontId="4" fillId="0" borderId="3" xfId="1" applyNumberFormat="1" applyFont="1" applyBorder="1" applyAlignment="1">
      <alignment horizontal="center"/>
    </xf>
    <xf numFmtId="4" fontId="4" fillId="0" borderId="5" xfId="1" applyNumberFormat="1" applyFont="1" applyBorder="1"/>
    <xf numFmtId="4" fontId="3" fillId="0" borderId="4" xfId="1" applyNumberFormat="1" applyFont="1" applyBorder="1"/>
    <xf numFmtId="4" fontId="3" fillId="0" borderId="5" xfId="1" applyNumberFormat="1" applyFont="1" applyBorder="1"/>
    <xf numFmtId="4" fontId="3" fillId="0" borderId="0" xfId="1" applyNumberFormat="1" applyFont="1" applyAlignment="1">
      <alignment horizontal="right"/>
    </xf>
    <xf numFmtId="4" fontId="4" fillId="0" borderId="7" xfId="1" applyNumberFormat="1" applyFont="1" applyBorder="1" applyAlignment="1">
      <alignment horizontal="right"/>
    </xf>
    <xf numFmtId="4" fontId="3" fillId="0" borderId="4" xfId="1" applyNumberFormat="1" applyFont="1" applyBorder="1" applyAlignment="1">
      <alignment horizontal="right"/>
    </xf>
    <xf numFmtId="4" fontId="3" fillId="0" borderId="4" xfId="1" applyNumberFormat="1" applyFont="1" applyBorder="1" applyAlignment="1">
      <alignment horizontal="left"/>
    </xf>
    <xf numFmtId="4" fontId="4" fillId="0" borderId="3" xfId="1" applyNumberFormat="1" applyFont="1" applyBorder="1" applyAlignment="1">
      <alignment horizontal="right"/>
    </xf>
    <xf numFmtId="4" fontId="3" fillId="0" borderId="0" xfId="1" applyNumberFormat="1" applyFont="1" applyAlignment="1">
      <alignment horizontal="left" vertical="top"/>
    </xf>
    <xf numFmtId="4" fontId="4" fillId="0" borderId="7" xfId="1" applyNumberFormat="1" applyFont="1" applyBorder="1"/>
    <xf numFmtId="4" fontId="2" fillId="0" borderId="4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2" fillId="0" borderId="4" xfId="1" applyNumberFormat="1" applyFont="1" applyBorder="1" applyAlignment="1">
      <alignment horizontal="center"/>
    </xf>
    <xf numFmtId="4" fontId="2" fillId="0" borderId="5" xfId="1" applyNumberFormat="1" applyFont="1" applyBorder="1" applyAlignment="1">
      <alignment horizontal="center"/>
    </xf>
    <xf numFmtId="4" fontId="2" fillId="2" borderId="5" xfId="1" applyNumberFormat="1" applyFont="1" applyFill="1" applyBorder="1" applyAlignment="1">
      <alignment horizontal="left"/>
    </xf>
    <xf numFmtId="4" fontId="4" fillId="2" borderId="5" xfId="1" applyNumberFormat="1" applyFont="1" applyFill="1" applyBorder="1" applyAlignment="1">
      <alignment horizontal="left"/>
    </xf>
    <xf numFmtId="4" fontId="4" fillId="2" borderId="4" xfId="1" applyNumberFormat="1" applyFont="1" applyFill="1" applyBorder="1" applyAlignment="1">
      <alignment horizontal="left"/>
    </xf>
    <xf numFmtId="164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 vertical="top"/>
    </xf>
    <xf numFmtId="4" fontId="3" fillId="0" borderId="8" xfId="1" applyNumberFormat="1" applyFont="1" applyBorder="1" applyAlignment="1">
      <alignment horizontal="center"/>
    </xf>
    <xf numFmtId="4" fontId="2" fillId="2" borderId="6" xfId="1" applyNumberFormat="1" applyFont="1" applyFill="1" applyBorder="1" applyAlignment="1">
      <alignment horizontal="left"/>
    </xf>
    <xf numFmtId="4" fontId="3" fillId="2" borderId="6" xfId="1" applyNumberFormat="1" applyFont="1" applyFill="1" applyBorder="1"/>
    <xf numFmtId="4" fontId="3" fillId="0" borderId="0" xfId="1" applyNumberFormat="1" applyFont="1" applyAlignment="1">
      <alignment horizontal="left" vertical="top" wrapText="1"/>
    </xf>
    <xf numFmtId="4" fontId="3" fillId="0" borderId="3" xfId="1" applyNumberFormat="1" applyFont="1" applyBorder="1" applyAlignment="1">
      <alignment horizontal="left" vertical="top" wrapText="1"/>
    </xf>
    <xf numFmtId="4" fontId="3" fillId="0" borderId="4" xfId="1" applyNumberFormat="1" applyFont="1" applyBorder="1" applyAlignment="1">
      <alignment horizontal="left" vertical="top" wrapText="1"/>
    </xf>
    <xf numFmtId="4" fontId="4" fillId="0" borderId="9" xfId="1" applyNumberFormat="1" applyFont="1" applyBorder="1"/>
    <xf numFmtId="4" fontId="3" fillId="0" borderId="0" xfId="1" applyNumberFormat="1" applyFont="1" applyAlignment="1">
      <alignment horizontal="right" wrapText="1"/>
    </xf>
    <xf numFmtId="4" fontId="3" fillId="0" borderId="4" xfId="1" applyNumberFormat="1" applyFont="1" applyBorder="1" applyAlignment="1">
      <alignment horizontal="right" wrapText="1"/>
    </xf>
    <xf numFmtId="4" fontId="4" fillId="0" borderId="5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/>
    </xf>
    <xf numFmtId="4" fontId="3" fillId="0" borderId="5" xfId="1" applyNumberFormat="1" applyFont="1" applyBorder="1" applyAlignment="1">
      <alignment horizontal="left"/>
    </xf>
    <xf numFmtId="4" fontId="5" fillId="0" borderId="5" xfId="1" applyNumberFormat="1" applyFont="1" applyBorder="1" applyAlignment="1">
      <alignment horizontal="right"/>
    </xf>
    <xf numFmtId="4" fontId="3" fillId="0" borderId="12" xfId="1" applyNumberFormat="1" applyFont="1" applyBorder="1"/>
    <xf numFmtId="4" fontId="3" fillId="0" borderId="13" xfId="1" applyNumberFormat="1" applyFont="1" applyBorder="1"/>
    <xf numFmtId="4" fontId="3" fillId="0" borderId="14" xfId="1" applyNumberFormat="1" applyFont="1" applyBorder="1"/>
    <xf numFmtId="4" fontId="4" fillId="2" borderId="11" xfId="1" applyNumberFormat="1" applyFont="1" applyFill="1" applyBorder="1" applyAlignment="1">
      <alignment horizontal="left"/>
    </xf>
    <xf numFmtId="4" fontId="3" fillId="0" borderId="15" xfId="1" applyNumberFormat="1" applyFont="1" applyBorder="1" applyAlignment="1">
      <alignment horizontal="right"/>
    </xf>
    <xf numFmtId="4" fontId="3" fillId="0" borderId="9" xfId="1" applyNumberFormat="1" applyFont="1" applyBorder="1" applyAlignment="1">
      <alignment horizontal="right"/>
    </xf>
    <xf numFmtId="4" fontId="3" fillId="0" borderId="7" xfId="1" applyNumberFormat="1" applyFont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4" fontId="4" fillId="0" borderId="0" xfId="1" applyNumberFormat="1" applyFont="1"/>
    <xf numFmtId="4" fontId="3" fillId="0" borderId="7" xfId="1" applyNumberFormat="1" applyFont="1" applyBorder="1"/>
    <xf numFmtId="4" fontId="2" fillId="0" borderId="15" xfId="1" applyNumberFormat="1" applyFont="1" applyBorder="1" applyAlignment="1">
      <alignment horizontal="right"/>
    </xf>
    <xf numFmtId="4" fontId="2" fillId="0" borderId="4" xfId="1" applyNumberFormat="1" applyFont="1" applyBorder="1" applyAlignment="1">
      <alignment horizontal="left"/>
    </xf>
    <xf numFmtId="4" fontId="2" fillId="0" borderId="5" xfId="1" applyNumberFormat="1" applyFont="1" applyBorder="1" applyAlignment="1">
      <alignment horizontal="left"/>
    </xf>
    <xf numFmtId="4" fontId="3" fillId="0" borderId="4" xfId="1" applyNumberFormat="1" applyFont="1" applyBorder="1"/>
    <xf numFmtId="4" fontId="3" fillId="0" borderId="5" xfId="1" applyNumberFormat="1" applyFont="1" applyBorder="1"/>
    <xf numFmtId="4" fontId="3" fillId="0" borderId="4" xfId="1" applyNumberFormat="1" applyFont="1" applyBorder="1" applyAlignment="1">
      <alignment horizontal="left"/>
    </xf>
    <xf numFmtId="4" fontId="3" fillId="0" borderId="5" xfId="1" applyNumberFormat="1" applyFont="1" applyBorder="1" applyAlignment="1">
      <alignment horizontal="left"/>
    </xf>
    <xf numFmtId="4" fontId="6" fillId="0" borderId="4" xfId="1" applyNumberFormat="1" applyFont="1" applyBorder="1" applyAlignment="1">
      <alignment horizontal="left"/>
    </xf>
    <xf numFmtId="4" fontId="3" fillId="0" borderId="0" xfId="1" applyNumberFormat="1" applyFont="1" applyAlignment="1">
      <alignment horizontal="left"/>
    </xf>
    <xf numFmtId="4" fontId="3" fillId="0" borderId="3" xfId="1" applyNumberFormat="1" applyFont="1" applyBorder="1" applyAlignment="1">
      <alignment horizontal="left"/>
    </xf>
    <xf numFmtId="4" fontId="3" fillId="0" borderId="0" xfId="1" applyNumberFormat="1" applyFont="1" applyAlignment="1">
      <alignment horizontal="left" vertical="top" wrapText="1"/>
    </xf>
    <xf numFmtId="4" fontId="3" fillId="0" borderId="1" xfId="1" applyNumberFormat="1" applyFont="1" applyBorder="1" applyAlignment="1">
      <alignment horizontal="left" vertical="top" wrapText="1"/>
    </xf>
    <xf numFmtId="4" fontId="3" fillId="0" borderId="10" xfId="1" applyNumberFormat="1" applyFont="1" applyBorder="1" applyAlignment="1">
      <alignment horizontal="left" vertical="top" wrapText="1"/>
    </xf>
    <xf numFmtId="4" fontId="3" fillId="0" borderId="3" xfId="1" applyNumberFormat="1" applyFont="1" applyBorder="1" applyAlignment="1">
      <alignment horizontal="left" vertical="top" wrapText="1"/>
    </xf>
    <xf numFmtId="4" fontId="6" fillId="0" borderId="6" xfId="1" applyNumberFormat="1" applyFont="1" applyBorder="1" applyAlignment="1">
      <alignment horizontal="left"/>
    </xf>
    <xf numFmtId="4" fontId="7" fillId="0" borderId="0" xfId="1" applyNumberFormat="1" applyFont="1" applyAlignment="1">
      <alignment horizontal="center"/>
    </xf>
    <xf numFmtId="4" fontId="3" fillId="0" borderId="11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left" vertical="top" wrapText="1"/>
    </xf>
    <xf numFmtId="4" fontId="3" fillId="0" borderId="5" xfId="1" applyNumberFormat="1" applyFont="1" applyBorder="1" applyAlignment="1">
      <alignment horizontal="left" vertical="top" wrapText="1"/>
    </xf>
  </cellXfs>
  <cellStyles count="2">
    <cellStyle name="Standard" xfId="0" builtinId="0"/>
    <cellStyle name="Standard 2" xfId="1" xr:uid="{381CE076-3C96-49E1-9C2B-DF2AF7551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375C-5146-478D-A8E3-BEF3489CBADA}">
  <sheetPr>
    <pageSetUpPr fitToPage="1"/>
  </sheetPr>
  <dimension ref="A3:H68"/>
  <sheetViews>
    <sheetView tabSelected="1" topLeftCell="A18" zoomScaleNormal="100" workbookViewId="0">
      <selection activeCell="A55" sqref="A55:XFD55"/>
    </sheetView>
  </sheetViews>
  <sheetFormatPr baseColWidth="10" defaultRowHeight="15" x14ac:dyDescent="0.2"/>
  <cols>
    <col min="1" max="1" width="3.125" style="2" customWidth="1"/>
    <col min="2" max="2" width="8.375" style="2" customWidth="1"/>
    <col min="3" max="3" width="47.25" style="2" customWidth="1"/>
    <col min="4" max="4" width="13.625" style="2" bestFit="1" customWidth="1"/>
    <col min="5" max="5" width="1.875" style="2" customWidth="1"/>
    <col min="6" max="6" width="22.75" style="2" customWidth="1"/>
    <col min="7" max="7" width="4.125" style="2" customWidth="1"/>
    <col min="8" max="8" width="12.875" style="2" bestFit="1" customWidth="1"/>
    <col min="9" max="9" width="11" style="2"/>
    <col min="10" max="11" width="12" style="2" bestFit="1" customWidth="1"/>
    <col min="12" max="16384" width="11" style="2"/>
  </cols>
  <sheetData>
    <row r="3" spans="1:8" ht="20.100000000000001" customHeight="1" x14ac:dyDescent="0.3">
      <c r="A3" s="70" t="s">
        <v>27</v>
      </c>
      <c r="B3" s="70"/>
      <c r="C3" s="70"/>
      <c r="D3" s="70"/>
      <c r="E3" s="70"/>
      <c r="F3" s="70"/>
      <c r="G3" s="70"/>
      <c r="H3" s="70"/>
    </row>
    <row r="4" spans="1:8" ht="15.7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.75" customHeight="1" x14ac:dyDescent="0.25">
      <c r="A5" s="1"/>
      <c r="B5" s="1"/>
      <c r="C5" s="9" t="s">
        <v>17</v>
      </c>
      <c r="D5" s="30">
        <f>24098.34</f>
        <v>24098.34</v>
      </c>
      <c r="E5" s="1"/>
      <c r="F5" s="1"/>
      <c r="G5" s="1"/>
      <c r="H5" s="1"/>
    </row>
    <row r="6" spans="1:8" ht="20.100000000000001" customHeight="1" x14ac:dyDescent="0.25">
      <c r="A6" s="1"/>
      <c r="B6" s="9" t="s">
        <v>12</v>
      </c>
      <c r="C6" s="9" t="s">
        <v>0</v>
      </c>
      <c r="D6" s="30">
        <f>H35</f>
        <v>33978</v>
      </c>
      <c r="E6" s="1"/>
      <c r="F6" s="1"/>
      <c r="G6" s="1"/>
    </row>
    <row r="7" spans="1:8" ht="15.75" customHeight="1" x14ac:dyDescent="0.25">
      <c r="A7" s="1"/>
      <c r="B7" s="9" t="s">
        <v>13</v>
      </c>
      <c r="C7" s="9" t="s">
        <v>2</v>
      </c>
      <c r="D7" s="30">
        <f>H68</f>
        <v>15614.849999999999</v>
      </c>
      <c r="E7" s="1"/>
      <c r="F7" s="1"/>
      <c r="G7" s="1"/>
      <c r="H7" s="1"/>
    </row>
    <row r="8" spans="1:8" ht="15.75" customHeight="1" x14ac:dyDescent="0.25">
      <c r="A8" s="1"/>
      <c r="B8" s="1"/>
      <c r="C8" s="9" t="s">
        <v>26</v>
      </c>
      <c r="D8" s="30">
        <f>D5+D6-D7</f>
        <v>42461.49</v>
      </c>
      <c r="E8" s="1"/>
      <c r="F8" s="16" t="s">
        <v>14</v>
      </c>
      <c r="G8" s="1"/>
      <c r="H8" s="30">
        <f>D6-D7</f>
        <v>18363.150000000001</v>
      </c>
    </row>
    <row r="9" spans="1:8" ht="15.75" customHeight="1" x14ac:dyDescent="0.25">
      <c r="A9" s="1"/>
      <c r="B9" s="1"/>
      <c r="C9" s="1"/>
      <c r="D9" s="1"/>
      <c r="E9" s="1"/>
      <c r="F9" s="1"/>
      <c r="G9" s="1"/>
    </row>
    <row r="10" spans="1:8" x14ac:dyDescent="0.2">
      <c r="A10" s="3"/>
      <c r="B10" s="4"/>
      <c r="C10" s="5"/>
      <c r="D10" s="32" t="s">
        <v>7</v>
      </c>
      <c r="E10" s="32"/>
      <c r="F10" s="71" t="s">
        <v>5</v>
      </c>
      <c r="G10" s="72"/>
      <c r="H10" s="73"/>
    </row>
    <row r="11" spans="1:8" ht="18" x14ac:dyDescent="0.25">
      <c r="A11" s="69" t="s">
        <v>15</v>
      </c>
      <c r="B11" s="69"/>
      <c r="C11" s="69"/>
      <c r="D11" s="25"/>
      <c r="E11" s="25"/>
      <c r="F11" s="25"/>
      <c r="G11" s="25"/>
      <c r="H11" s="26"/>
    </row>
    <row r="12" spans="1:8" ht="15" customHeight="1" x14ac:dyDescent="0.2">
      <c r="A12" s="63" t="s">
        <v>8</v>
      </c>
      <c r="B12" s="63"/>
      <c r="C12" s="64"/>
      <c r="D12" s="8">
        <v>15000</v>
      </c>
      <c r="F12" s="45"/>
      <c r="H12" s="8">
        <f>F14+F15</f>
        <v>14690</v>
      </c>
    </row>
    <row r="13" spans="1:8" ht="12.6" customHeight="1" x14ac:dyDescent="0.2">
      <c r="A13" s="9"/>
      <c r="B13" s="9" t="s">
        <v>42</v>
      </c>
      <c r="C13" s="10"/>
      <c r="D13" s="8"/>
      <c r="F13" s="46"/>
      <c r="H13" s="8"/>
    </row>
    <row r="14" spans="1:8" x14ac:dyDescent="0.2">
      <c r="A14" s="9"/>
      <c r="B14" s="9" t="s">
        <v>18</v>
      </c>
      <c r="C14" s="10"/>
      <c r="D14" s="8"/>
      <c r="F14" s="46">
        <v>5775</v>
      </c>
      <c r="H14" s="8"/>
    </row>
    <row r="15" spans="1:8" x14ac:dyDescent="0.2">
      <c r="A15" s="19"/>
      <c r="B15" s="19" t="s">
        <v>19</v>
      </c>
      <c r="C15" s="43"/>
      <c r="D15" s="15"/>
      <c r="E15" s="14"/>
      <c r="F15" s="47">
        <f>1210+7705</f>
        <v>8915</v>
      </c>
      <c r="G15" s="14"/>
      <c r="H15" s="15"/>
    </row>
    <row r="16" spans="1:8" ht="7.5" customHeight="1" x14ac:dyDescent="0.2">
      <c r="C16" s="8"/>
      <c r="D16" s="8"/>
      <c r="F16" s="46"/>
      <c r="H16" s="8"/>
    </row>
    <row r="17" spans="1:8" x14ac:dyDescent="0.2">
      <c r="A17" s="60" t="s">
        <v>10</v>
      </c>
      <c r="B17" s="60"/>
      <c r="C17" s="61"/>
      <c r="D17" s="13">
        <v>5000</v>
      </c>
      <c r="E17" s="14"/>
      <c r="F17" s="47"/>
      <c r="G17" s="14"/>
      <c r="H17" s="15">
        <v>10225</v>
      </c>
    </row>
    <row r="18" spans="1:8" ht="7.5" customHeight="1" x14ac:dyDescent="0.2">
      <c r="A18" s="63"/>
      <c r="B18" s="63"/>
      <c r="C18" s="64"/>
      <c r="D18" s="11"/>
      <c r="F18" s="46"/>
      <c r="H18" s="8"/>
    </row>
    <row r="19" spans="1:8" x14ac:dyDescent="0.2">
      <c r="A19" s="63" t="s">
        <v>9</v>
      </c>
      <c r="B19" s="63"/>
      <c r="C19" s="64"/>
      <c r="D19" s="11">
        <v>4500</v>
      </c>
      <c r="F19" s="46"/>
      <c r="H19" s="8">
        <f>F21+F22+F23</f>
        <v>3333</v>
      </c>
    </row>
    <row r="20" spans="1:8" ht="12.6" customHeight="1" x14ac:dyDescent="0.2">
      <c r="A20" s="9"/>
      <c r="B20" s="9" t="s">
        <v>42</v>
      </c>
      <c r="C20" s="10"/>
      <c r="D20" s="11"/>
      <c r="F20" s="46"/>
      <c r="H20" s="8"/>
    </row>
    <row r="21" spans="1:8" ht="15" customHeight="1" x14ac:dyDescent="0.2">
      <c r="A21" s="9"/>
      <c r="B21" s="9" t="s">
        <v>20</v>
      </c>
      <c r="C21" s="10"/>
      <c r="D21" s="11"/>
      <c r="F21" s="46">
        <v>2520</v>
      </c>
      <c r="H21" s="8"/>
    </row>
    <row r="22" spans="1:8" x14ac:dyDescent="0.2">
      <c r="A22" s="9"/>
      <c r="B22" s="63" t="s">
        <v>21</v>
      </c>
      <c r="C22" s="64"/>
      <c r="D22" s="11"/>
      <c r="F22" s="46">
        <v>540</v>
      </c>
      <c r="H22" s="8"/>
    </row>
    <row r="23" spans="1:8" x14ac:dyDescent="0.2">
      <c r="A23" s="19"/>
      <c r="B23" s="60" t="s">
        <v>22</v>
      </c>
      <c r="C23" s="61"/>
      <c r="D23" s="13"/>
      <c r="E23" s="14"/>
      <c r="F23" s="47">
        <v>273</v>
      </c>
      <c r="G23" s="14"/>
      <c r="H23" s="15"/>
    </row>
    <row r="24" spans="1:8" ht="7.5" customHeight="1" x14ac:dyDescent="0.2">
      <c r="A24" s="9"/>
      <c r="B24" s="9"/>
      <c r="C24" s="10"/>
      <c r="D24" s="11"/>
      <c r="F24" s="46"/>
      <c r="H24" s="8"/>
    </row>
    <row r="25" spans="1:8" ht="15" customHeight="1" x14ac:dyDescent="0.2">
      <c r="A25" s="60" t="s">
        <v>4</v>
      </c>
      <c r="B25" s="60"/>
      <c r="C25" s="61"/>
      <c r="D25" s="13">
        <v>0</v>
      </c>
      <c r="E25" s="14"/>
      <c r="F25" s="47"/>
      <c r="G25" s="14"/>
      <c r="H25" s="15">
        <v>0</v>
      </c>
    </row>
    <row r="26" spans="1:8" ht="7.5" customHeight="1" x14ac:dyDescent="0.2">
      <c r="B26" s="6"/>
      <c r="C26" s="7"/>
      <c r="D26" s="12"/>
      <c r="F26" s="46"/>
      <c r="H26" s="8"/>
    </row>
    <row r="27" spans="1:8" x14ac:dyDescent="0.2">
      <c r="A27" s="14" t="s">
        <v>23</v>
      </c>
      <c r="B27" s="14"/>
      <c r="C27" s="15"/>
      <c r="D27" s="13">
        <v>3000</v>
      </c>
      <c r="E27" s="14"/>
      <c r="F27" s="47"/>
      <c r="G27" s="14"/>
      <c r="H27" s="15">
        <v>3795</v>
      </c>
    </row>
    <row r="28" spans="1:8" ht="7.5" customHeight="1" x14ac:dyDescent="0.2">
      <c r="C28" s="8"/>
      <c r="D28" s="11"/>
      <c r="F28" s="46"/>
      <c r="H28" s="8"/>
    </row>
    <row r="29" spans="1:8" x14ac:dyDescent="0.2">
      <c r="A29" s="14" t="s">
        <v>24</v>
      </c>
      <c r="B29" s="14"/>
      <c r="C29" s="15"/>
      <c r="D29" s="13">
        <v>500</v>
      </c>
      <c r="E29" s="14"/>
      <c r="F29" s="47"/>
      <c r="G29" s="14"/>
      <c r="H29" s="15">
        <v>799</v>
      </c>
    </row>
    <row r="30" spans="1:8" ht="7.5" customHeight="1" x14ac:dyDescent="0.2">
      <c r="D30" s="38"/>
      <c r="F30" s="46"/>
      <c r="H30" s="8"/>
    </row>
    <row r="31" spans="1:8" x14ac:dyDescent="0.2">
      <c r="A31" s="14" t="s">
        <v>11</v>
      </c>
      <c r="B31" s="14"/>
      <c r="C31" s="14"/>
      <c r="D31" s="22">
        <v>0</v>
      </c>
      <c r="E31" s="14"/>
      <c r="F31" s="47"/>
      <c r="G31" s="14"/>
      <c r="H31" s="15">
        <v>1012</v>
      </c>
    </row>
    <row r="32" spans="1:8" ht="7.5" customHeight="1" x14ac:dyDescent="0.2">
      <c r="D32" s="38"/>
      <c r="F32" s="46"/>
      <c r="H32" s="8"/>
    </row>
    <row r="33" spans="1:8" x14ac:dyDescent="0.2">
      <c r="A33" s="60" t="s">
        <v>25</v>
      </c>
      <c r="B33" s="60"/>
      <c r="C33" s="60"/>
      <c r="D33" s="22">
        <v>0</v>
      </c>
      <c r="E33" s="14"/>
      <c r="F33" s="47"/>
      <c r="G33" s="14"/>
      <c r="H33" s="15">
        <v>124</v>
      </c>
    </row>
    <row r="34" spans="1:8" ht="7.5" customHeight="1" x14ac:dyDescent="0.2">
      <c r="D34" s="38"/>
      <c r="F34" s="46"/>
      <c r="H34" s="8"/>
    </row>
    <row r="35" spans="1:8" ht="18" x14ac:dyDescent="0.25">
      <c r="A35" s="62" t="s">
        <v>1</v>
      </c>
      <c r="B35" s="62"/>
      <c r="C35" s="62"/>
      <c r="D35" s="22">
        <f>SUM(D12:D34)</f>
        <v>28000</v>
      </c>
      <c r="E35" s="14"/>
      <c r="F35" s="47"/>
      <c r="G35" s="14"/>
      <c r="H35" s="13">
        <f>SUM(H12:H34)</f>
        <v>33978</v>
      </c>
    </row>
    <row r="36" spans="1:8" ht="15.75" x14ac:dyDescent="0.25">
      <c r="A36" s="34"/>
      <c r="B36" s="33"/>
      <c r="C36" s="27"/>
      <c r="D36" s="28"/>
      <c r="E36" s="28"/>
      <c r="F36" s="48"/>
      <c r="G36" s="29"/>
      <c r="H36" s="28"/>
    </row>
    <row r="37" spans="1:8" ht="18" x14ac:dyDescent="0.25">
      <c r="A37" s="69" t="s">
        <v>16</v>
      </c>
      <c r="B37" s="69"/>
      <c r="C37" s="69"/>
      <c r="D37" s="25"/>
      <c r="E37" s="25"/>
      <c r="F37" s="25"/>
      <c r="G37" s="25"/>
      <c r="H37" s="26"/>
    </row>
    <row r="38" spans="1:8" ht="15" customHeight="1" x14ac:dyDescent="0.2">
      <c r="A38" s="65" t="s">
        <v>29</v>
      </c>
      <c r="B38" s="65"/>
      <c r="C38" s="65"/>
      <c r="D38" s="38">
        <v>5250</v>
      </c>
      <c r="E38" s="49"/>
      <c r="F38" s="21"/>
      <c r="G38" s="31"/>
      <c r="H38" s="8">
        <f>SUM(F40:F45)</f>
        <v>2381.35</v>
      </c>
    </row>
    <row r="39" spans="1:8" ht="14.1" customHeight="1" x14ac:dyDescent="0.2">
      <c r="A39" s="35"/>
      <c r="B39" s="35" t="s">
        <v>42</v>
      </c>
      <c r="C39" s="36"/>
      <c r="D39" s="11"/>
      <c r="E39" s="50"/>
      <c r="F39" s="21"/>
      <c r="G39" s="31"/>
      <c r="H39" s="8"/>
    </row>
    <row r="40" spans="1:8" ht="15" customHeight="1" x14ac:dyDescent="0.2">
      <c r="A40" s="35"/>
      <c r="B40" s="65" t="s">
        <v>28</v>
      </c>
      <c r="C40" s="68"/>
      <c r="D40" s="11"/>
      <c r="E40" s="50"/>
      <c r="F40" s="16">
        <v>70.400000000000006</v>
      </c>
      <c r="G40" s="16"/>
      <c r="H40" s="8"/>
    </row>
    <row r="41" spans="1:8" ht="15" customHeight="1" x14ac:dyDescent="0.2">
      <c r="A41" s="35"/>
      <c r="B41" s="65" t="s">
        <v>43</v>
      </c>
      <c r="C41" s="68"/>
      <c r="D41" s="11"/>
      <c r="E41" s="50"/>
      <c r="F41" s="16">
        <v>1012.52</v>
      </c>
      <c r="G41" s="16"/>
      <c r="H41" s="8"/>
    </row>
    <row r="42" spans="1:8" ht="15" customHeight="1" x14ac:dyDescent="0.2">
      <c r="A42" s="35"/>
      <c r="B42" s="65" t="s">
        <v>44</v>
      </c>
      <c r="C42" s="68"/>
      <c r="D42" s="11"/>
      <c r="E42" s="50"/>
      <c r="F42" s="16">
        <f>138.4+222.03</f>
        <v>360.43</v>
      </c>
      <c r="G42" s="16"/>
      <c r="H42" s="8"/>
    </row>
    <row r="43" spans="1:8" ht="15" customHeight="1" x14ac:dyDescent="0.2">
      <c r="A43" s="35"/>
      <c r="B43" s="65" t="s">
        <v>6</v>
      </c>
      <c r="C43" s="68"/>
      <c r="D43" s="11"/>
      <c r="E43" s="50"/>
      <c r="F43" s="16">
        <v>317.8</v>
      </c>
      <c r="G43" s="16"/>
      <c r="H43" s="8"/>
    </row>
    <row r="44" spans="1:8" ht="15" customHeight="1" x14ac:dyDescent="0.2">
      <c r="A44" s="35"/>
      <c r="B44" s="65" t="s">
        <v>30</v>
      </c>
      <c r="C44" s="68"/>
      <c r="D44" s="11"/>
      <c r="E44" s="50"/>
      <c r="F44" s="16">
        <v>480</v>
      </c>
      <c r="G44" s="16"/>
      <c r="H44" s="8"/>
    </row>
    <row r="45" spans="1:8" ht="15" customHeight="1" x14ac:dyDescent="0.2">
      <c r="A45" s="37"/>
      <c r="B45" s="74" t="s">
        <v>45</v>
      </c>
      <c r="C45" s="75"/>
      <c r="D45" s="22"/>
      <c r="E45" s="50"/>
      <c r="F45" s="18">
        <v>140.19999999999999</v>
      </c>
      <c r="G45" s="18"/>
      <c r="H45" s="15"/>
    </row>
    <row r="46" spans="1:8" ht="15" customHeight="1" x14ac:dyDescent="0.2">
      <c r="A46" s="66" t="s">
        <v>36</v>
      </c>
      <c r="B46" s="66"/>
      <c r="C46" s="67"/>
      <c r="D46" s="20">
        <v>9500</v>
      </c>
      <c r="E46" s="50"/>
      <c r="F46" s="21"/>
      <c r="G46" s="31"/>
      <c r="H46" s="8">
        <f>SUM(F48:F50)</f>
        <v>2296.37</v>
      </c>
    </row>
    <row r="47" spans="1:8" ht="14.1" customHeight="1" x14ac:dyDescent="0.2">
      <c r="A47" s="35"/>
      <c r="B47" s="35" t="s">
        <v>42</v>
      </c>
      <c r="C47" s="36"/>
      <c r="D47" s="20"/>
      <c r="E47" s="50"/>
      <c r="F47" s="9"/>
      <c r="G47" s="16"/>
      <c r="H47" s="8"/>
    </row>
    <row r="48" spans="1:8" ht="15" customHeight="1" x14ac:dyDescent="0.2">
      <c r="A48" s="35"/>
      <c r="B48" s="65" t="s">
        <v>31</v>
      </c>
      <c r="C48" s="68"/>
      <c r="D48" s="20"/>
      <c r="E48" s="50"/>
      <c r="F48" s="16">
        <v>1260</v>
      </c>
      <c r="G48" s="16"/>
      <c r="H48" s="8"/>
    </row>
    <row r="49" spans="1:8" ht="15" customHeight="1" x14ac:dyDescent="0.2">
      <c r="A49" s="35"/>
      <c r="B49" s="65" t="s">
        <v>32</v>
      </c>
      <c r="C49" s="68"/>
      <c r="D49" s="20"/>
      <c r="E49" s="50"/>
      <c r="F49" s="39">
        <v>676.37</v>
      </c>
      <c r="G49" s="16"/>
      <c r="H49" s="8"/>
    </row>
    <row r="50" spans="1:8" ht="15" customHeight="1" x14ac:dyDescent="0.2">
      <c r="A50" s="37"/>
      <c r="B50" s="74" t="s">
        <v>33</v>
      </c>
      <c r="C50" s="75"/>
      <c r="D50" s="17"/>
      <c r="E50" s="50"/>
      <c r="F50" s="40">
        <v>360</v>
      </c>
      <c r="G50" s="18"/>
      <c r="H50" s="15"/>
    </row>
    <row r="51" spans="1:8" ht="15" customHeight="1" x14ac:dyDescent="0.2">
      <c r="A51" s="66" t="s">
        <v>34</v>
      </c>
      <c r="B51" s="66"/>
      <c r="C51" s="67"/>
      <c r="D51" s="20">
        <v>10000</v>
      </c>
      <c r="E51" s="50"/>
      <c r="F51" s="21"/>
      <c r="G51" s="31"/>
      <c r="H51" s="8">
        <f>SUM(F53:F60)</f>
        <v>9342.07</v>
      </c>
    </row>
    <row r="52" spans="1:8" x14ac:dyDescent="0.2">
      <c r="A52" s="35"/>
      <c r="B52" s="35" t="s">
        <v>42</v>
      </c>
      <c r="C52" s="36"/>
      <c r="D52" s="20"/>
      <c r="E52" s="50"/>
      <c r="F52" s="9"/>
      <c r="G52" s="16"/>
      <c r="H52" s="8"/>
    </row>
    <row r="53" spans="1:8" x14ac:dyDescent="0.2">
      <c r="A53" s="35"/>
      <c r="B53" s="65" t="s">
        <v>32</v>
      </c>
      <c r="C53" s="68"/>
      <c r="D53" s="20"/>
      <c r="E53" s="50"/>
      <c r="F53" s="16">
        <v>1734.42</v>
      </c>
      <c r="G53" s="16"/>
      <c r="H53" s="8"/>
    </row>
    <row r="54" spans="1:8" x14ac:dyDescent="0.2">
      <c r="A54" s="35"/>
      <c r="B54" s="65" t="s">
        <v>35</v>
      </c>
      <c r="C54" s="68"/>
      <c r="D54" s="20"/>
      <c r="E54" s="50"/>
      <c r="F54" s="16">
        <v>30</v>
      </c>
      <c r="G54" s="16"/>
      <c r="H54" s="8"/>
    </row>
    <row r="55" spans="1:8" ht="35.1" customHeight="1" x14ac:dyDescent="0.2">
      <c r="A55" s="35"/>
      <c r="B55" s="65" t="s">
        <v>38</v>
      </c>
      <c r="C55" s="68"/>
      <c r="D55" s="20"/>
      <c r="E55" s="50"/>
      <c r="F55" s="31">
        <v>1562.95</v>
      </c>
      <c r="G55" s="16"/>
      <c r="H55" s="8"/>
    </row>
    <row r="56" spans="1:8" x14ac:dyDescent="0.2">
      <c r="A56" s="35"/>
      <c r="B56" s="65" t="s">
        <v>37</v>
      </c>
      <c r="C56" s="68"/>
      <c r="D56" s="20"/>
      <c r="E56" s="50"/>
      <c r="F56" s="16">
        <v>687.3</v>
      </c>
      <c r="G56" s="16"/>
      <c r="H56" s="8"/>
    </row>
    <row r="57" spans="1:8" ht="35.1" customHeight="1" x14ac:dyDescent="0.2">
      <c r="A57" s="35"/>
      <c r="B57" s="65" t="s">
        <v>39</v>
      </c>
      <c r="C57" s="68"/>
      <c r="D57" s="20"/>
      <c r="E57" s="50"/>
      <c r="F57" s="31">
        <v>4462.3999999999996</v>
      </c>
      <c r="G57" s="16"/>
      <c r="H57" s="8"/>
    </row>
    <row r="58" spans="1:8" x14ac:dyDescent="0.2">
      <c r="A58" s="35"/>
      <c r="B58" s="65" t="s">
        <v>6</v>
      </c>
      <c r="C58" s="68"/>
      <c r="D58" s="20"/>
      <c r="E58" s="50"/>
      <c r="F58" s="16">
        <v>35.5</v>
      </c>
      <c r="G58" s="16"/>
      <c r="H58" s="8"/>
    </row>
    <row r="59" spans="1:8" x14ac:dyDescent="0.2">
      <c r="A59" s="35"/>
      <c r="B59" s="65" t="s">
        <v>44</v>
      </c>
      <c r="C59" s="68"/>
      <c r="D59" s="42"/>
      <c r="E59" s="50"/>
      <c r="F59" s="39">
        <v>109.5</v>
      </c>
      <c r="G59" s="16"/>
      <c r="H59" s="8"/>
    </row>
    <row r="60" spans="1:8" x14ac:dyDescent="0.2">
      <c r="A60" s="37"/>
      <c r="B60" s="74" t="s">
        <v>33</v>
      </c>
      <c r="C60" s="75"/>
      <c r="D60" s="41"/>
      <c r="E60" s="51"/>
      <c r="F60" s="40">
        <v>720</v>
      </c>
      <c r="G60" s="18"/>
      <c r="H60" s="15"/>
    </row>
    <row r="61" spans="1:8" ht="15" customHeight="1" x14ac:dyDescent="0.2">
      <c r="A61" s="66" t="s">
        <v>40</v>
      </c>
      <c r="B61" s="66"/>
      <c r="C61" s="67"/>
      <c r="D61" s="20">
        <v>3250</v>
      </c>
      <c r="E61" s="50"/>
      <c r="F61" s="21"/>
      <c r="G61" s="31"/>
      <c r="H61" s="8">
        <f>SUM(F63:F65)</f>
        <v>1471.06</v>
      </c>
    </row>
    <row r="62" spans="1:8" ht="14.1" customHeight="1" x14ac:dyDescent="0.2">
      <c r="A62" s="35"/>
      <c r="B62" s="35" t="s">
        <v>42</v>
      </c>
      <c r="C62" s="36"/>
      <c r="D62" s="20"/>
      <c r="E62" s="50"/>
      <c r="F62" s="21"/>
      <c r="G62" s="31"/>
      <c r="H62" s="8"/>
    </row>
    <row r="63" spans="1:8" ht="15" customHeight="1" x14ac:dyDescent="0.2">
      <c r="A63" s="35"/>
      <c r="B63" s="65" t="s">
        <v>41</v>
      </c>
      <c r="C63" s="68"/>
      <c r="D63" s="20"/>
      <c r="E63" s="50"/>
      <c r="F63" s="31">
        <v>477.06</v>
      </c>
      <c r="G63" s="31"/>
      <c r="H63" s="8"/>
    </row>
    <row r="64" spans="1:8" ht="30" customHeight="1" x14ac:dyDescent="0.2">
      <c r="A64" s="35"/>
      <c r="B64" s="65" t="s">
        <v>47</v>
      </c>
      <c r="C64" s="68"/>
      <c r="D64" s="20"/>
      <c r="E64" s="50"/>
      <c r="F64" s="31">
        <v>966.4</v>
      </c>
      <c r="G64" s="31"/>
      <c r="H64" s="8"/>
    </row>
    <row r="65" spans="1:8" ht="15" customHeight="1" x14ac:dyDescent="0.2">
      <c r="A65" s="37"/>
      <c r="B65" s="74" t="s">
        <v>6</v>
      </c>
      <c r="C65" s="75"/>
      <c r="D65" s="17"/>
      <c r="E65" s="51"/>
      <c r="F65" s="18">
        <v>27.6</v>
      </c>
      <c r="G65" s="18"/>
      <c r="H65" s="15"/>
    </row>
    <row r="66" spans="1:8" ht="18" customHeight="1" x14ac:dyDescent="0.2">
      <c r="A66" s="58" t="s">
        <v>46</v>
      </c>
      <c r="B66" s="58"/>
      <c r="C66" s="59"/>
      <c r="D66" s="22">
        <v>0</v>
      </c>
      <c r="E66" s="52"/>
      <c r="F66" s="18"/>
      <c r="G66" s="18"/>
      <c r="H66" s="15">
        <v>124</v>
      </c>
    </row>
    <row r="67" spans="1:8" ht="7.5" customHeight="1" x14ac:dyDescent="0.25">
      <c r="C67" s="8"/>
      <c r="D67" s="53"/>
      <c r="E67" s="55"/>
      <c r="F67" s="16"/>
      <c r="G67" s="16"/>
      <c r="H67" s="8"/>
    </row>
    <row r="68" spans="1:8" ht="15.75" x14ac:dyDescent="0.25">
      <c r="A68" s="56" t="s">
        <v>3</v>
      </c>
      <c r="B68" s="56"/>
      <c r="C68" s="57"/>
      <c r="D68" s="44">
        <f>SUM(D38:D67)</f>
        <v>28000</v>
      </c>
      <c r="E68" s="54"/>
      <c r="F68" s="23"/>
      <c r="G68" s="24"/>
      <c r="H68" s="44">
        <f>SUM(H38:H67)</f>
        <v>15614.849999999999</v>
      </c>
    </row>
  </sheetData>
  <mergeCells count="39">
    <mergeCell ref="B54:C54"/>
    <mergeCell ref="B60:C60"/>
    <mergeCell ref="B63:C63"/>
    <mergeCell ref="B64:C64"/>
    <mergeCell ref="B65:C65"/>
    <mergeCell ref="B55:C55"/>
    <mergeCell ref="B56:C56"/>
    <mergeCell ref="B57:C57"/>
    <mergeCell ref="B58:C58"/>
    <mergeCell ref="B59:C59"/>
    <mergeCell ref="B45:C45"/>
    <mergeCell ref="B48:C48"/>
    <mergeCell ref="B49:C49"/>
    <mergeCell ref="B50:C50"/>
    <mergeCell ref="B53:C53"/>
    <mergeCell ref="A11:C11"/>
    <mergeCell ref="A37:C37"/>
    <mergeCell ref="A3:H3"/>
    <mergeCell ref="F10:H10"/>
    <mergeCell ref="A12:C12"/>
    <mergeCell ref="B22:C22"/>
    <mergeCell ref="B23:C23"/>
    <mergeCell ref="A33:C33"/>
    <mergeCell ref="A68:C68"/>
    <mergeCell ref="A66:C66"/>
    <mergeCell ref="A25:C25"/>
    <mergeCell ref="A35:C35"/>
    <mergeCell ref="A17:C17"/>
    <mergeCell ref="A18:C18"/>
    <mergeCell ref="A19:C19"/>
    <mergeCell ref="A38:C38"/>
    <mergeCell ref="A46:C46"/>
    <mergeCell ref="A51:C51"/>
    <mergeCell ref="A61:C61"/>
    <mergeCell ref="B40:C40"/>
    <mergeCell ref="B41:C41"/>
    <mergeCell ref="B42:C42"/>
    <mergeCell ref="B43:C43"/>
    <mergeCell ref="B44:C44"/>
  </mergeCells>
  <printOptions horizontalCentered="1" gridLines="1"/>
  <pageMargins left="0.39370078740157483" right="0.39370078740157483" top="0.78740157480314965" bottom="0.3937007874015748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E76D-AA5A-4C02-8C3C-97255D38B2A4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FA8E-F7F6-4D53-B4E0-B4E8EC4A4310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AD73-8A04-46C1-9FF1-D94E5DFFD9E3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B8D7-873D-4B1C-AA0C-B6CCB1487553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A801-95ED-4BC8-80BC-E8011A4AB7D9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C1F7-1CB9-429D-A43C-BCD3ACFB61A0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A6DD-24E9-4E02-9F71-A0C54E396874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Abschluss 2023</vt:lpstr>
      <vt:lpstr>Tabelle1</vt:lpstr>
      <vt:lpstr>Tabelle2</vt:lpstr>
      <vt:lpstr>Tabelle3</vt:lpstr>
      <vt:lpstr>Tabelle4</vt:lpstr>
      <vt:lpstr>Tabelle5</vt:lpstr>
      <vt:lpstr>Tabelle6</vt:lpstr>
      <vt:lpstr>Tabelle7</vt:lpstr>
      <vt:lpstr>'Abschluss 2023'!Druckbereich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Ansgar Spormann</dc:creator>
  <cp:lastModifiedBy>Ansgar Spormann</cp:lastModifiedBy>
  <cp:lastPrinted>2025-04-16T17:11:41Z</cp:lastPrinted>
  <dcterms:created xsi:type="dcterms:W3CDTF">2023-06-03T06:46:32Z</dcterms:created>
  <dcterms:modified xsi:type="dcterms:W3CDTF">2025-04-16T17:13:51Z</dcterms:modified>
</cp:coreProperties>
</file>